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56" i="1" l="1"/>
  <c r="J55" i="1" l="1"/>
  <c r="J52" i="1"/>
  <c r="J57" i="1"/>
  <c r="J54" i="1"/>
  <c r="J53" i="1"/>
  <c r="J49" i="1"/>
  <c r="J51" i="1"/>
  <c r="J50" i="1"/>
  <c r="F8" i="1"/>
  <c r="G8" i="1"/>
  <c r="H8" i="1"/>
  <c r="I8" i="1"/>
  <c r="E8" i="1"/>
  <c r="D8" i="1"/>
  <c r="J58" i="1"/>
  <c r="E58" i="1"/>
  <c r="F58" i="1"/>
  <c r="G58" i="1"/>
  <c r="H58" i="1"/>
  <c r="I58" i="1"/>
  <c r="J86" i="1"/>
  <c r="E86" i="1"/>
  <c r="F86" i="1"/>
  <c r="G86" i="1"/>
  <c r="H86" i="1"/>
  <c r="I86" i="1"/>
  <c r="D86" i="1"/>
  <c r="E90" i="1"/>
  <c r="F90" i="1"/>
  <c r="G90" i="1"/>
  <c r="H90" i="1"/>
  <c r="I90" i="1"/>
  <c r="D90" i="1"/>
  <c r="D58" i="1"/>
  <c r="J63" i="1"/>
  <c r="E63" i="1"/>
  <c r="F63" i="1"/>
  <c r="G63" i="1"/>
  <c r="H63" i="1"/>
  <c r="I63" i="1"/>
  <c r="D63" i="1"/>
  <c r="J61" i="1"/>
  <c r="J59" i="1"/>
  <c r="J62" i="1"/>
  <c r="E61" i="1"/>
  <c r="F61" i="1"/>
  <c r="G61" i="1"/>
  <c r="H61" i="1"/>
  <c r="I61" i="1"/>
  <c r="D61" i="1"/>
  <c r="E59" i="1"/>
  <c r="F59" i="1"/>
  <c r="G59" i="1"/>
  <c r="H59" i="1"/>
  <c r="I59" i="1"/>
  <c r="D59" i="1"/>
  <c r="J46" i="1"/>
  <c r="J44" i="1"/>
  <c r="J45" i="1"/>
  <c r="J22" i="1"/>
  <c r="J23" i="1"/>
  <c r="J17" i="1"/>
  <c r="E19" i="1"/>
  <c r="F19" i="1"/>
  <c r="G19" i="1"/>
  <c r="H19" i="1"/>
  <c r="I19" i="1"/>
  <c r="D19" i="1"/>
  <c r="J15" i="1"/>
  <c r="J14" i="1" l="1"/>
  <c r="J19" i="1"/>
  <c r="J48" i="1"/>
  <c r="J43" i="1"/>
  <c r="J21" i="1"/>
  <c r="J18" i="1"/>
  <c r="J94" i="1"/>
  <c r="J88" i="1"/>
  <c r="J89" i="1"/>
  <c r="J87" i="1"/>
  <c r="E77" i="1"/>
  <c r="F77" i="1"/>
  <c r="G77" i="1"/>
  <c r="H77" i="1"/>
  <c r="I77" i="1"/>
  <c r="D77" i="1"/>
  <c r="J85" i="1"/>
  <c r="J84" i="1"/>
  <c r="J83" i="1"/>
  <c r="J82" i="1"/>
  <c r="J81" i="1"/>
  <c r="J80" i="1"/>
  <c r="E64" i="1"/>
  <c r="F64" i="1"/>
  <c r="G64" i="1"/>
  <c r="H64" i="1"/>
  <c r="I64" i="1"/>
  <c r="D64" i="1"/>
  <c r="J93" i="1"/>
  <c r="J92" i="1"/>
  <c r="J91" i="1"/>
  <c r="J90" i="1"/>
  <c r="J79" i="1"/>
  <c r="J78" i="1"/>
  <c r="J76" i="1"/>
  <c r="J75" i="1"/>
  <c r="J74" i="1"/>
  <c r="J73" i="1"/>
  <c r="J72" i="1"/>
  <c r="J71" i="1"/>
  <c r="J70" i="1"/>
  <c r="J69" i="1"/>
  <c r="J68" i="1"/>
  <c r="J67" i="1"/>
  <c r="J47" i="1"/>
  <c r="J77" i="1" l="1"/>
  <c r="J12" i="1" l="1"/>
  <c r="J13" i="1"/>
  <c r="J11" i="1"/>
  <c r="J9" i="1"/>
  <c r="J20" i="1" l="1"/>
  <c r="J8" i="1" l="1"/>
  <c r="J66" i="1" l="1"/>
  <c r="J65" i="1"/>
  <c r="J64" i="1" l="1"/>
</calcChain>
</file>

<file path=xl/sharedStrings.xml><?xml version="1.0" encoding="utf-8"?>
<sst xmlns="http://schemas.openxmlformats.org/spreadsheetml/2006/main" count="150" uniqueCount="78">
  <si>
    <t>Единица измерения</t>
  </si>
  <si>
    <t>Годы реализации Программы</t>
  </si>
  <si>
    <t>Целевое (суммарное) значение</t>
  </si>
  <si>
    <t>...</t>
  </si>
  <si>
    <t>значение</t>
  </si>
  <si>
    <t>год достижения</t>
  </si>
  <si>
    <t>Программа, всего</t>
  </si>
  <si>
    <t>В т.ч.:</t>
  </si>
  <si>
    <t>федеральный бюджет</t>
  </si>
  <si>
    <t>областной бюджет</t>
  </si>
  <si>
    <t>бюджет муниципального образования</t>
  </si>
  <si>
    <t>Цель n Программы (наименование)</t>
  </si>
  <si>
    <t>Показатель 1 Цели n Программы (наименование)</t>
  </si>
  <si>
    <t>Показатель n Цели n Программы (наименование)</t>
  </si>
  <si>
    <t>ПРОЕКТНАЯ ЧАСТЬ, всего</t>
  </si>
  <si>
    <t>Направление 1 Проектной части</t>
  </si>
  <si>
    <t>Региональный проект, входящий в национальный проект 1 (наименование)</t>
  </si>
  <si>
    <t>Направление n Проектной части</t>
  </si>
  <si>
    <t>Региональный проект, входящий в национальный проект n (наименование)</t>
  </si>
  <si>
    <t>ПРОЦЕССНАЯ ЧАСТЬ, всего</t>
  </si>
  <si>
    <t>Характеристика муниципальной программы муниципального образования муниципального района «Боровский район»</t>
  </si>
  <si>
    <t>Весовое значение</t>
  </si>
  <si>
    <t>тыс.руб.</t>
  </si>
  <si>
    <t>чел</t>
  </si>
  <si>
    <t xml:space="preserve">«Развитие системы социального обслуживания населения Боровского района»
«Развитие системы социального обслуживания населения Боровского района»
</t>
  </si>
  <si>
    <t>бюджет поселений</t>
  </si>
  <si>
    <t>Цель 2 Программы (повышение доступности социального обслуживания населения повышение уровня и качества жизни граждан, находящихся в трудной жизненной ситуации, за счет развития адресных форм социальной поддержки   населения; )</t>
  </si>
  <si>
    <t>Цель 3 Программы (совершенствование системы социального обслуживания населения Боровского района;  )</t>
  </si>
  <si>
    <t>Цель 4 Программы( укрепление института семьи, сокращение числа семей, находящихся  в трудной жизненной ситуации, снижение уровня детской безнадзорности и семейного неблагополучия. обеспечение социальной и экономической устойчивости семьи  )</t>
  </si>
  <si>
    <t>Цель 5 Программы( повышение доступности и качества социального обслуживания семьи и детей;  )</t>
  </si>
  <si>
    <t>Цель 6 Программы( профилактика преступности и правонарушений несовершеннолетних, в том числе повторных, реабилитация и             - социализация несовершеннолетних, находящихся в конфликте с законом. )</t>
  </si>
  <si>
    <t>Цель 7 Программы( внедрение в Боровском районе новых эффективных технологий по работе с детьми.)</t>
  </si>
  <si>
    <t>Цель 1 Программы (создание условий для роста благосостояния граждан - получателей мер социальной поддержки; )</t>
  </si>
  <si>
    <t xml:space="preserve">Комплекс процессных мероприятий  "Улучшение качества жизни пожилых людей, инвалидов и других категорий граждан" 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</si>
  <si>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</si>
  <si>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 xml:space="preserve"> Предоставление гражданам субсидий на оплату жилого помещения и коммунальных услуг </t>
  </si>
  <si>
    <t>Осуществление мер социальной поддержки малообеспеченных граждан,пенсионеров и инвалидов</t>
  </si>
  <si>
    <t xml:space="preserve"> Проведение мероприятий для граждан пожилого возраста и инвалидов</t>
  </si>
  <si>
    <t>Оказание государственной социальной помощи на основании социального контракта отдельным категориям граждан</t>
  </si>
  <si>
    <t>Оказание социальной помощи отдельным категориям граждан, находящимся в трудной жизненной ситуации</t>
  </si>
  <si>
    <t>Оказание социальной помощи членам общественных организаций для реабилитации их в жизни общества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</si>
  <si>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</si>
  <si>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</si>
  <si>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Осуществление деятельности по образованию патронатных семей для граждан пожилого возраста и инвалидов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</si>
  <si>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</si>
  <si>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Компенсация отдельным категориям граждан оплаты взноса на капитальный ремонт общего имущества в многоквартирном доме</t>
  </si>
  <si>
    <t>Комплекс процессных мероприятий  "Предоставление социальных услуг гражданам пожилого возраста, инвалидам и другим категориям граждан"</t>
  </si>
  <si>
    <t>Подписка на "Боровские известия", "Калужские губернские ведомости"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</si>
  <si>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Боровский район"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</si>
  <si>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</si>
  <si>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 село Ворсино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</si>
  <si>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</si>
  <si>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</si>
  <si>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</si>
  <si>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совхоз Боровский</t>
  </si>
  <si>
    <t xml:space="preserve">Комплекс процессных мероприятий  "Семья и дети" </t>
  </si>
  <si>
    <t>Развитие социального обслуживания семьи и детей</t>
  </si>
  <si>
    <t>Обеспечение социальных выплат, пособий, компенсаций детям и семьям с детьми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</si>
  <si>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</si>
  <si>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Региональные проекты , входящие в состав национальных проектов</t>
  </si>
  <si>
    <t>Ежемесячная денежная выплата,назначаемая в связи с рождением третьего ребенка или последующих детей до достижения ребенком возраста трех лет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</si>
  <si>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</si>
  <si>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</si>
  <si>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Показатель 1 Цели 1 Программы (1 -граждане, получившие меры социальной поддержки в соответствии с законодательством, от общего количества граждан, имеющих право  на предоставление мер социальной поддержки;</t>
  </si>
  <si>
    <t>Показатель 2 Цели 1 Программы (2-получатели социальной помощи отдельным категориям граждан, находящимся в трудной жизненной ситуации от количества обратившихся)</t>
  </si>
  <si>
    <t>Показатель 1 Цели 2 Программы (1-получатели социальной помощи отдельным категориям граждан, находящимся в трудной жизненной ситуации от количества обратившихся)</t>
  </si>
  <si>
    <t>Показатель 2 Цели 2 Программы (1-обеспечение выполнения мероприятий  в сфере социальной политики, выполненных в соответствии с планами работы социальных учрежденийя)</t>
  </si>
  <si>
    <t>Показатель 1 Цели 3 Программы (1-обеспечение выполнения мероприятий  в сфере социальной политики, выполненных в соответствии с планами работы социальных учреждений;) )</t>
  </si>
  <si>
    <t>Показатель 1 Цели 4 Программы (1-количество семей с детьми, находящихся в трудной жизненной ситуации, в общей численности семей с детьми;) )</t>
  </si>
  <si>
    <t>Показатель 2 Цели 4 Программы (2-количество безнадзорных и беспризорных несовершеннолетних детей, помещенных в специализированные учреждения для несовершеннолетних, нуждающихся в социальной реабилитации, в общей численности детского населения;) )</t>
  </si>
  <si>
    <t>Показатель 1 Цели 5 Программы (1-количество семей с детьми, находящихся в трудной жизненной ситуации, в общей численности семей с детьми;) )</t>
  </si>
  <si>
    <t>Показатель 1 Цели 6 Программы (1-количество безнадзорных и беспризорных несовершеннолетних детей, помещенных в специализированные учреждения для несовершеннолетних, нуждающихся в социальной реабилитации, в общей численности детского населения;) )</t>
  </si>
  <si>
    <t>Показатель 2 Цели 6 Программы (2-количество семей с детьми, находящихся в трудной жизненной ситуации, в общей численности семей с детьми;) )</t>
  </si>
  <si>
    <t>Показатель 1 Цели 7 Программы (1-обеспечение выполнения мероприятий  в сфере социальной политики, выполненных в соответствии с планами работы социальных учреждений;) )</t>
  </si>
  <si>
    <t>Показатель 2 Цели 7 Программы (2-доли услуг в сфере социального обслуживания граждан пожилого возраста, инвалидов, семей с детьми;) )</t>
  </si>
  <si>
    <t>%</t>
  </si>
  <si>
    <t>Показатель 2 Цели 5 Программы (2-доля услуг в сфере социального обслуживания граждан пожилого возраста, инвалидов, семей с детьми;) )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</si>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</sst>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2" fontId="1" fillId="0" borderId="8" xfId="0" applyNumberFormat="1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2" fontId="1" fillId="0" borderId="10" xfId="0" applyNumberFormat="1" applyFont="1" applyFill="1" applyBorder="1" applyAlignment="1">
      <alignment vertical="center" wrapText="1"/>
    </xf>
    <xf numFmtId="4" fontId="1" fillId="0" borderId="10" xfId="0" applyNumberFormat="1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2" fontId="1" fillId="2" borderId="10" xfId="0" applyNumberFormat="1" applyFont="1" applyFill="1" applyBorder="1" applyAlignment="1">
      <alignment vertical="center" wrapText="1"/>
    </xf>
    <xf numFmtId="4" fontId="1" fillId="2" borderId="10" xfId="0" applyNumberFormat="1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2" fontId="1" fillId="0" borderId="12" xfId="0" applyNumberFormat="1" applyFont="1" applyFill="1" applyBorder="1" applyAlignment="1">
      <alignment vertical="center" wrapText="1"/>
    </xf>
    <xf numFmtId="4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0" xfId="0" applyFont="1" applyBorder="1"/>
    <xf numFmtId="0" fontId="1" fillId="0" borderId="13" xfId="0" applyFont="1" applyBorder="1" applyAlignment="1">
      <alignment wrapText="1"/>
    </xf>
    <xf numFmtId="4" fontId="1" fillId="0" borderId="12" xfId="0" applyNumberFormat="1" applyFont="1" applyFill="1" applyBorder="1" applyAlignment="1">
      <alignment wrapText="1"/>
    </xf>
    <xf numFmtId="1" fontId="1" fillId="0" borderId="4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0" borderId="0" xfId="0" applyFont="1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abSelected="1" workbookViewId="0">
      <selection activeCell="J1" sqref="J1:K1"/>
    </sheetView>
  </sheetViews>
  <sheetFormatPr defaultRowHeight="15.75" x14ac:dyDescent="0.25"/>
  <cols>
    <col min="1" max="1" width="44.140625" style="1" customWidth="1"/>
    <col min="2" max="2" width="14.85546875" style="1" customWidth="1"/>
    <col min="3" max="3" width="13.85546875" style="1" customWidth="1"/>
    <col min="4" max="4" width="16.7109375" style="1" customWidth="1"/>
    <col min="5" max="5" width="14" style="1" customWidth="1"/>
    <col min="6" max="6" width="12.5703125" style="1" customWidth="1"/>
    <col min="7" max="8" width="13.85546875" style="1" customWidth="1"/>
    <col min="9" max="9" width="13.28515625" style="1" customWidth="1"/>
    <col min="10" max="10" width="13.42578125" style="1" customWidth="1"/>
    <col min="11" max="11" width="10.42578125" style="1" customWidth="1"/>
    <col min="12" max="16384" width="9.140625" style="1"/>
  </cols>
  <sheetData>
    <row r="1" spans="1:11" x14ac:dyDescent="0.25">
      <c r="J1" s="65" t="s">
        <v>77</v>
      </c>
      <c r="K1" s="66"/>
    </row>
    <row r="2" spans="1:11" x14ac:dyDescent="0.25">
      <c r="A2" s="56" t="s">
        <v>20</v>
      </c>
      <c r="B2" s="56"/>
      <c r="C2" s="56"/>
      <c r="D2" s="56"/>
      <c r="E2" s="56"/>
      <c r="F2" s="56"/>
      <c r="G2" s="56"/>
      <c r="H2" s="56"/>
      <c r="I2" s="56"/>
      <c r="J2" s="56"/>
    </row>
    <row r="3" spans="1:11" x14ac:dyDescent="0.25">
      <c r="A3" s="55" t="s">
        <v>24</v>
      </c>
      <c r="B3" s="56"/>
      <c r="C3" s="56"/>
      <c r="D3" s="56"/>
      <c r="E3" s="56"/>
      <c r="F3" s="56"/>
      <c r="G3" s="56"/>
      <c r="H3" s="56"/>
      <c r="I3" s="56"/>
    </row>
    <row r="4" spans="1:11" ht="16.5" thickBot="1" x14ac:dyDescent="0.3"/>
    <row r="5" spans="1:11" ht="47.25" customHeight="1" thickBot="1" x14ac:dyDescent="0.3">
      <c r="A5" s="57"/>
      <c r="B5" s="58" t="s">
        <v>0</v>
      </c>
      <c r="C5" s="58" t="s">
        <v>21</v>
      </c>
      <c r="D5" s="60" t="s">
        <v>1</v>
      </c>
      <c r="E5" s="61"/>
      <c r="F5" s="61"/>
      <c r="G5" s="61"/>
      <c r="H5" s="61"/>
      <c r="I5" s="62"/>
      <c r="J5" s="60" t="s">
        <v>2</v>
      </c>
      <c r="K5" s="62"/>
    </row>
    <row r="6" spans="1:11" ht="48" thickBot="1" x14ac:dyDescent="0.3">
      <c r="A6" s="53"/>
      <c r="B6" s="59"/>
      <c r="C6" s="59"/>
      <c r="D6" s="2">
        <v>2025</v>
      </c>
      <c r="E6" s="2">
        <v>2026</v>
      </c>
      <c r="F6" s="2">
        <v>2027</v>
      </c>
      <c r="G6" s="2">
        <v>2028</v>
      </c>
      <c r="H6" s="2">
        <v>2029</v>
      </c>
      <c r="I6" s="2">
        <v>2030</v>
      </c>
      <c r="J6" s="2" t="s">
        <v>4</v>
      </c>
      <c r="K6" s="2" t="s">
        <v>5</v>
      </c>
    </row>
    <row r="7" spans="1:11" ht="16.5" thickBot="1" x14ac:dyDescent="0.3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</row>
    <row r="8" spans="1:11" ht="18.75" customHeight="1" thickBot="1" x14ac:dyDescent="0.3">
      <c r="A8" s="13" t="s">
        <v>6</v>
      </c>
      <c r="B8" s="14" t="s">
        <v>22</v>
      </c>
      <c r="C8" s="14">
        <v>1</v>
      </c>
      <c r="D8" s="22">
        <f>D9+D11+D12+D13</f>
        <v>285307.80000000005</v>
      </c>
      <c r="E8" s="22">
        <f>E9+E11+E12+E13</f>
        <v>261315.9</v>
      </c>
      <c r="F8" s="22">
        <f t="shared" ref="F8:I8" si="0">F9+F11+F12+F13</f>
        <v>261315.9</v>
      </c>
      <c r="G8" s="22">
        <f t="shared" si="0"/>
        <v>261315.9</v>
      </c>
      <c r="H8" s="22">
        <f t="shared" si="0"/>
        <v>261315.9</v>
      </c>
      <c r="I8" s="22">
        <f t="shared" si="0"/>
        <v>261316.9</v>
      </c>
      <c r="J8" s="22">
        <f>D8+E8+F8+G8+H8+I8</f>
        <v>1591888.2999999998</v>
      </c>
      <c r="K8" s="14"/>
    </row>
    <row r="9" spans="1:11" ht="33.75" customHeight="1" x14ac:dyDescent="0.25">
      <c r="A9" s="6" t="s">
        <v>7</v>
      </c>
      <c r="B9" s="57"/>
      <c r="C9" s="57"/>
      <c r="D9" s="52">
        <v>83229.3</v>
      </c>
      <c r="E9" s="52">
        <v>59237.4</v>
      </c>
      <c r="F9" s="52">
        <v>59237.4</v>
      </c>
      <c r="G9" s="52">
        <v>59237.4</v>
      </c>
      <c r="H9" s="52">
        <v>59237.4</v>
      </c>
      <c r="I9" s="52">
        <v>59238.400000000001</v>
      </c>
      <c r="J9" s="52">
        <f>SUM(D9:I10)</f>
        <v>379417.30000000005</v>
      </c>
      <c r="K9" s="57"/>
    </row>
    <row r="10" spans="1:11" ht="16.5" thickBot="1" x14ac:dyDescent="0.3">
      <c r="A10" s="4" t="s">
        <v>8</v>
      </c>
      <c r="B10" s="53"/>
      <c r="C10" s="53"/>
      <c r="D10" s="54"/>
      <c r="E10" s="54"/>
      <c r="F10" s="54"/>
      <c r="G10" s="54"/>
      <c r="H10" s="54"/>
      <c r="I10" s="54"/>
      <c r="J10" s="54"/>
      <c r="K10" s="53"/>
    </row>
    <row r="11" spans="1:11" ht="16.5" thickBot="1" x14ac:dyDescent="0.3">
      <c r="A11" s="4" t="s">
        <v>9</v>
      </c>
      <c r="B11" s="5"/>
      <c r="C11" s="5"/>
      <c r="D11" s="20">
        <v>195664.6</v>
      </c>
      <c r="E11" s="20">
        <v>195664.6</v>
      </c>
      <c r="F11" s="20">
        <v>195664.6</v>
      </c>
      <c r="G11" s="20">
        <v>195664.6</v>
      </c>
      <c r="H11" s="20">
        <v>195664.6</v>
      </c>
      <c r="I11" s="20">
        <v>195664.6</v>
      </c>
      <c r="J11" s="20">
        <f>SUM(D11:I11)</f>
        <v>1173987.6000000001</v>
      </c>
      <c r="K11" s="5"/>
    </row>
    <row r="12" spans="1:11" ht="16.5" thickBot="1" x14ac:dyDescent="0.3">
      <c r="A12" s="32" t="s">
        <v>25</v>
      </c>
      <c r="B12" s="5"/>
      <c r="C12" s="5"/>
      <c r="D12" s="20">
        <v>275</v>
      </c>
      <c r="E12" s="20">
        <v>275</v>
      </c>
      <c r="F12" s="20">
        <v>275</v>
      </c>
      <c r="G12" s="20">
        <v>275</v>
      </c>
      <c r="H12" s="20">
        <v>275</v>
      </c>
      <c r="I12" s="20">
        <v>275</v>
      </c>
      <c r="J12" s="20">
        <f>SUM(D12:I12)</f>
        <v>1650</v>
      </c>
      <c r="K12" s="5"/>
    </row>
    <row r="13" spans="1:11" ht="16.5" thickBot="1" x14ac:dyDescent="0.3">
      <c r="A13" s="4" t="s">
        <v>10</v>
      </c>
      <c r="B13" s="5" t="s">
        <v>22</v>
      </c>
      <c r="C13" s="5"/>
      <c r="D13" s="20">
        <v>6138.9</v>
      </c>
      <c r="E13" s="20">
        <v>6138.9</v>
      </c>
      <c r="F13" s="20">
        <v>6138.9</v>
      </c>
      <c r="G13" s="20">
        <v>6138.9</v>
      </c>
      <c r="H13" s="20">
        <v>6138.9</v>
      </c>
      <c r="I13" s="20">
        <v>6138.9</v>
      </c>
      <c r="J13" s="20">
        <f>SUM(D13:I13)</f>
        <v>36833.4</v>
      </c>
      <c r="K13" s="5"/>
    </row>
    <row r="14" spans="1:11" ht="79.5" customHeight="1" thickBot="1" x14ac:dyDescent="0.3">
      <c r="A14" s="11" t="s">
        <v>32</v>
      </c>
      <c r="B14" s="12" t="s">
        <v>22</v>
      </c>
      <c r="C14" s="12"/>
      <c r="D14" s="23">
        <v>150773.5</v>
      </c>
      <c r="E14" s="23">
        <v>151308.20000000001</v>
      </c>
      <c r="F14" s="23">
        <v>151308.20000000001</v>
      </c>
      <c r="G14" s="23">
        <v>151308.20000000001</v>
      </c>
      <c r="H14" s="23">
        <v>151308.20000000001</v>
      </c>
      <c r="I14" s="23">
        <v>151308.20000000001</v>
      </c>
      <c r="J14" s="23">
        <f>SUM(D14:I14)</f>
        <v>907314.5</v>
      </c>
      <c r="K14" s="12"/>
    </row>
    <row r="15" spans="1:11" x14ac:dyDescent="0.25">
      <c r="A15" s="6" t="s">
        <v>7</v>
      </c>
      <c r="B15" s="57"/>
      <c r="C15" s="57"/>
      <c r="D15" s="57">
        <v>59462.5</v>
      </c>
      <c r="E15" s="57">
        <v>59997.2</v>
      </c>
      <c r="F15" s="57">
        <v>59997.2</v>
      </c>
      <c r="G15" s="57">
        <v>59997.2</v>
      </c>
      <c r="H15" s="57">
        <v>59997.2</v>
      </c>
      <c r="I15" s="57">
        <v>59997.2</v>
      </c>
      <c r="J15" s="52">
        <f>SUM(D15:I16)</f>
        <v>359448.5</v>
      </c>
      <c r="K15" s="57"/>
    </row>
    <row r="16" spans="1:11" ht="16.5" thickBot="1" x14ac:dyDescent="0.3">
      <c r="A16" s="4" t="s">
        <v>8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1" ht="16.5" thickBot="1" x14ac:dyDescent="0.3">
      <c r="A17" s="4" t="s">
        <v>9</v>
      </c>
      <c r="B17" s="5"/>
      <c r="C17" s="5"/>
      <c r="D17" s="5">
        <v>107469.2</v>
      </c>
      <c r="E17" s="5">
        <v>107469.2</v>
      </c>
      <c r="F17" s="5">
        <v>107469.2</v>
      </c>
      <c r="G17" s="5">
        <v>107469.2</v>
      </c>
      <c r="H17" s="5">
        <v>107469.2</v>
      </c>
      <c r="I17" s="5">
        <v>107469.2</v>
      </c>
      <c r="J17" s="20">
        <f t="shared" ref="J17:J23" si="1">SUM(D17:I17)</f>
        <v>644815.19999999995</v>
      </c>
      <c r="K17" s="5"/>
    </row>
    <row r="18" spans="1:11" ht="16.5" thickBot="1" x14ac:dyDescent="0.3">
      <c r="A18" s="33" t="s">
        <v>25</v>
      </c>
      <c r="B18" s="5"/>
      <c r="C18" s="5"/>
      <c r="D18" s="20">
        <v>275</v>
      </c>
      <c r="E18" s="20">
        <v>275</v>
      </c>
      <c r="F18" s="20">
        <v>275</v>
      </c>
      <c r="G18" s="20">
        <v>275</v>
      </c>
      <c r="H18" s="20">
        <v>275</v>
      </c>
      <c r="I18" s="20">
        <v>275</v>
      </c>
      <c r="J18" s="20">
        <f t="shared" si="1"/>
        <v>1650</v>
      </c>
      <c r="K18" s="5"/>
    </row>
    <row r="19" spans="1:11" ht="16.5" thickBot="1" x14ac:dyDescent="0.3">
      <c r="A19" s="4" t="s">
        <v>10</v>
      </c>
      <c r="B19" s="5" t="s">
        <v>22</v>
      </c>
      <c r="C19" s="5"/>
      <c r="D19" s="20">
        <f>2472+125</f>
        <v>2597</v>
      </c>
      <c r="E19" s="20">
        <f t="shared" ref="E19:I19" si="2">2472+125</f>
        <v>2597</v>
      </c>
      <c r="F19" s="20">
        <f t="shared" si="2"/>
        <v>2597</v>
      </c>
      <c r="G19" s="20">
        <f t="shared" si="2"/>
        <v>2597</v>
      </c>
      <c r="H19" s="20">
        <f t="shared" si="2"/>
        <v>2597</v>
      </c>
      <c r="I19" s="20">
        <f t="shared" si="2"/>
        <v>2597</v>
      </c>
      <c r="J19" s="20">
        <f t="shared" si="1"/>
        <v>15582</v>
      </c>
      <c r="K19" s="5"/>
    </row>
    <row r="20" spans="1:11" ht="112.5" customHeight="1" thickBot="1" x14ac:dyDescent="0.3">
      <c r="A20" s="26" t="s">
        <v>63</v>
      </c>
      <c r="B20" s="27" t="s">
        <v>23</v>
      </c>
      <c r="C20" s="27"/>
      <c r="D20" s="27">
        <v>11888</v>
      </c>
      <c r="E20" s="27">
        <v>11900</v>
      </c>
      <c r="F20" s="27">
        <v>11900</v>
      </c>
      <c r="G20" s="27">
        <v>11900</v>
      </c>
      <c r="H20" s="27">
        <v>11900</v>
      </c>
      <c r="I20" s="27">
        <v>11900</v>
      </c>
      <c r="J20" s="27">
        <f t="shared" si="1"/>
        <v>71388</v>
      </c>
      <c r="K20" s="27"/>
    </row>
    <row r="21" spans="1:11" ht="94.5" customHeight="1" thickBot="1" x14ac:dyDescent="0.3">
      <c r="A21" s="26" t="s">
        <v>64</v>
      </c>
      <c r="B21" s="27" t="s">
        <v>23</v>
      </c>
      <c r="C21" s="27"/>
      <c r="D21" s="27">
        <v>712</v>
      </c>
      <c r="E21" s="27">
        <v>715</v>
      </c>
      <c r="F21" s="27">
        <v>715</v>
      </c>
      <c r="G21" s="27">
        <v>715</v>
      </c>
      <c r="H21" s="27">
        <v>715</v>
      </c>
      <c r="I21" s="27">
        <v>715</v>
      </c>
      <c r="J21" s="27">
        <f t="shared" si="1"/>
        <v>4287</v>
      </c>
      <c r="K21" s="27"/>
    </row>
    <row r="22" spans="1:11" ht="122.25" customHeight="1" thickBot="1" x14ac:dyDescent="0.3">
      <c r="A22" s="11" t="s">
        <v>26</v>
      </c>
      <c r="B22" s="12" t="s">
        <v>22</v>
      </c>
      <c r="C22" s="12"/>
      <c r="D22" s="23">
        <v>23605.8</v>
      </c>
      <c r="E22" s="23">
        <v>23035.7</v>
      </c>
      <c r="F22" s="23">
        <v>23035.7</v>
      </c>
      <c r="G22" s="23">
        <v>23035.7</v>
      </c>
      <c r="H22" s="23">
        <v>23035.7</v>
      </c>
      <c r="I22" s="23">
        <v>23035.7</v>
      </c>
      <c r="J22" s="23">
        <f t="shared" si="1"/>
        <v>138784.29999999999</v>
      </c>
      <c r="K22" s="12"/>
    </row>
    <row r="23" spans="1:11" ht="97.5" customHeight="1" thickBot="1" x14ac:dyDescent="0.3">
      <c r="A23" s="26" t="s">
        <v>65</v>
      </c>
      <c r="B23" s="27" t="s">
        <v>23</v>
      </c>
      <c r="C23" s="27"/>
      <c r="D23" s="27">
        <v>712</v>
      </c>
      <c r="E23" s="27">
        <v>715</v>
      </c>
      <c r="F23" s="27">
        <v>715</v>
      </c>
      <c r="G23" s="27">
        <v>715</v>
      </c>
      <c r="H23" s="27">
        <v>715</v>
      </c>
      <c r="I23" s="27">
        <v>715</v>
      </c>
      <c r="J23" s="27">
        <f t="shared" si="1"/>
        <v>4287</v>
      </c>
      <c r="K23" s="27"/>
    </row>
    <row r="24" spans="1:11" ht="16.5" hidden="1" thickBot="1" x14ac:dyDescent="0.3">
      <c r="A24" s="4" t="s">
        <v>3</v>
      </c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23.25" hidden="1" customHeight="1" thickBot="1" x14ac:dyDescent="0.3">
      <c r="A25" s="11" t="s">
        <v>11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hidden="1" x14ac:dyDescent="0.25">
      <c r="A26" s="6" t="s">
        <v>7</v>
      </c>
      <c r="B26" s="57"/>
      <c r="C26" s="57"/>
      <c r="D26" s="57"/>
      <c r="E26" s="57"/>
      <c r="F26" s="57"/>
      <c r="G26" s="7"/>
      <c r="H26" s="7"/>
      <c r="I26" s="57"/>
      <c r="J26" s="57"/>
      <c r="K26" s="57"/>
    </row>
    <row r="27" spans="1:11" ht="16.5" hidden="1" thickBot="1" x14ac:dyDescent="0.3">
      <c r="A27" s="4" t="s">
        <v>8</v>
      </c>
      <c r="B27" s="53"/>
      <c r="C27" s="53"/>
      <c r="D27" s="53"/>
      <c r="E27" s="53"/>
      <c r="F27" s="53"/>
      <c r="G27" s="8"/>
      <c r="H27" s="8"/>
      <c r="I27" s="53"/>
      <c r="J27" s="53"/>
      <c r="K27" s="53"/>
    </row>
    <row r="28" spans="1:11" ht="16.5" hidden="1" thickBot="1" x14ac:dyDescent="0.3">
      <c r="A28" s="4" t="s">
        <v>9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6.5" hidden="1" thickBot="1" x14ac:dyDescent="0.3">
      <c r="A29" s="4" t="s">
        <v>10</v>
      </c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ht="32.25" hidden="1" thickBot="1" x14ac:dyDescent="0.3">
      <c r="A30" s="9" t="s">
        <v>12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1:11" ht="16.5" hidden="1" thickBot="1" x14ac:dyDescent="0.3">
      <c r="A31" s="4" t="s">
        <v>3</v>
      </c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ht="29.25" hidden="1" customHeight="1" thickBot="1" x14ac:dyDescent="0.3">
      <c r="A32" s="4" t="s">
        <v>13</v>
      </c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ht="16.5" hidden="1" thickBot="1" x14ac:dyDescent="0.3">
      <c r="A33" s="13" t="s">
        <v>14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</row>
    <row r="34" spans="1:11" hidden="1" x14ac:dyDescent="0.25">
      <c r="A34" s="6" t="s">
        <v>7</v>
      </c>
      <c r="B34" s="57"/>
      <c r="C34" s="57"/>
      <c r="D34" s="57"/>
      <c r="E34" s="57"/>
      <c r="F34" s="57"/>
      <c r="G34" s="7"/>
      <c r="H34" s="7"/>
      <c r="I34" s="57"/>
      <c r="J34" s="57"/>
      <c r="K34" s="57"/>
    </row>
    <row r="35" spans="1:11" ht="16.5" hidden="1" thickBot="1" x14ac:dyDescent="0.3">
      <c r="A35" s="4" t="s">
        <v>8</v>
      </c>
      <c r="B35" s="53"/>
      <c r="C35" s="53"/>
      <c r="D35" s="53"/>
      <c r="E35" s="53"/>
      <c r="F35" s="53"/>
      <c r="G35" s="8"/>
      <c r="H35" s="8"/>
      <c r="I35" s="53"/>
      <c r="J35" s="53"/>
      <c r="K35" s="53"/>
    </row>
    <row r="36" spans="1:11" ht="16.5" hidden="1" thickBot="1" x14ac:dyDescent="0.3">
      <c r="A36" s="4" t="s">
        <v>9</v>
      </c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ht="16.5" hidden="1" thickBot="1" x14ac:dyDescent="0.3">
      <c r="A37" s="4" t="s">
        <v>10</v>
      </c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ht="21" hidden="1" customHeight="1" x14ac:dyDescent="0.25">
      <c r="A38" s="15" t="s">
        <v>15</v>
      </c>
      <c r="B38" s="63"/>
      <c r="C38" s="63"/>
      <c r="D38" s="63"/>
      <c r="E38" s="63"/>
      <c r="F38" s="63"/>
      <c r="G38" s="16"/>
      <c r="H38" s="16"/>
      <c r="I38" s="63"/>
      <c r="J38" s="63"/>
      <c r="K38" s="63"/>
    </row>
    <row r="39" spans="1:11" ht="32.25" hidden="1" thickBot="1" x14ac:dyDescent="0.3">
      <c r="A39" s="17" t="s">
        <v>16</v>
      </c>
      <c r="B39" s="64"/>
      <c r="C39" s="64"/>
      <c r="D39" s="64"/>
      <c r="E39" s="64"/>
      <c r="F39" s="64"/>
      <c r="G39" s="18"/>
      <c r="H39" s="18"/>
      <c r="I39" s="64"/>
      <c r="J39" s="64"/>
      <c r="K39" s="64"/>
    </row>
    <row r="40" spans="1:11" ht="16.5" hidden="1" thickBot="1" x14ac:dyDescent="0.3">
      <c r="A40" s="4" t="s">
        <v>3</v>
      </c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hidden="1" x14ac:dyDescent="0.25">
      <c r="A41" s="15" t="s">
        <v>17</v>
      </c>
      <c r="B41" s="63"/>
      <c r="C41" s="63"/>
      <c r="D41" s="63"/>
      <c r="E41" s="63"/>
      <c r="F41" s="63"/>
      <c r="G41" s="16"/>
      <c r="H41" s="16"/>
      <c r="I41" s="63"/>
      <c r="J41" s="63"/>
      <c r="K41" s="63"/>
    </row>
    <row r="42" spans="1:11" ht="30.75" hidden="1" customHeight="1" thickBot="1" x14ac:dyDescent="0.3">
      <c r="A42" s="17" t="s">
        <v>18</v>
      </c>
      <c r="B42" s="64"/>
      <c r="C42" s="64"/>
      <c r="D42" s="64"/>
      <c r="E42" s="64"/>
      <c r="F42" s="64"/>
      <c r="G42" s="18"/>
      <c r="H42" s="18"/>
      <c r="I42" s="64"/>
      <c r="J42" s="64"/>
      <c r="K42" s="64"/>
    </row>
    <row r="43" spans="1:11" ht="97.5" customHeight="1" thickBot="1" x14ac:dyDescent="0.3">
      <c r="A43" s="26" t="s">
        <v>66</v>
      </c>
      <c r="B43" s="27" t="s">
        <v>23</v>
      </c>
      <c r="C43" s="27"/>
      <c r="D43" s="27">
        <v>7937</v>
      </c>
      <c r="E43" s="27">
        <v>7950</v>
      </c>
      <c r="F43" s="27">
        <v>7950</v>
      </c>
      <c r="G43" s="27">
        <v>7950</v>
      </c>
      <c r="H43" s="27">
        <v>7950</v>
      </c>
      <c r="I43" s="27">
        <v>7950</v>
      </c>
      <c r="J43" s="27">
        <f t="shared" ref="J43:J50" si="3">SUM(D43:I43)</f>
        <v>47687</v>
      </c>
      <c r="K43" s="27"/>
    </row>
    <row r="44" spans="1:11" ht="66.75" customHeight="1" thickBot="1" x14ac:dyDescent="0.3">
      <c r="A44" s="11" t="s">
        <v>27</v>
      </c>
      <c r="B44" s="12" t="s">
        <v>22</v>
      </c>
      <c r="C44" s="12"/>
      <c r="D44" s="23">
        <v>3443.9</v>
      </c>
      <c r="E44" s="23">
        <v>3443.9</v>
      </c>
      <c r="F44" s="23">
        <v>3443.9</v>
      </c>
      <c r="G44" s="23">
        <v>3443.9</v>
      </c>
      <c r="H44" s="23">
        <v>3443.9</v>
      </c>
      <c r="I44" s="23">
        <v>3443.9</v>
      </c>
      <c r="J44" s="23">
        <f t="shared" si="3"/>
        <v>20663.400000000001</v>
      </c>
      <c r="K44" s="12"/>
    </row>
    <row r="45" spans="1:11" ht="81" customHeight="1" thickBot="1" x14ac:dyDescent="0.3">
      <c r="A45" s="26" t="s">
        <v>67</v>
      </c>
      <c r="B45" s="27" t="s">
        <v>23</v>
      </c>
      <c r="C45" s="27"/>
      <c r="D45" s="27">
        <v>7937</v>
      </c>
      <c r="E45" s="27">
        <v>7950</v>
      </c>
      <c r="F45" s="27">
        <v>7950</v>
      </c>
      <c r="G45" s="27">
        <v>7950</v>
      </c>
      <c r="H45" s="27">
        <v>7950</v>
      </c>
      <c r="I45" s="27">
        <v>7950</v>
      </c>
      <c r="J45" s="27">
        <f t="shared" si="3"/>
        <v>47687</v>
      </c>
      <c r="K45" s="27"/>
    </row>
    <row r="46" spans="1:11" ht="126.75" customHeight="1" thickBot="1" x14ac:dyDescent="0.3">
      <c r="A46" s="11" t="s">
        <v>28</v>
      </c>
      <c r="B46" s="12" t="s">
        <v>22</v>
      </c>
      <c r="C46" s="12"/>
      <c r="D46" s="23">
        <v>58098.6</v>
      </c>
      <c r="E46" s="23">
        <v>34142.1</v>
      </c>
      <c r="F46" s="23">
        <v>34142.1</v>
      </c>
      <c r="G46" s="23">
        <v>34142.1</v>
      </c>
      <c r="H46" s="23">
        <v>34142.1</v>
      </c>
      <c r="I46" s="23">
        <v>34142.1</v>
      </c>
      <c r="J46" s="23">
        <f t="shared" si="3"/>
        <v>228809.1</v>
      </c>
      <c r="K46" s="12"/>
    </row>
    <row r="47" spans="1:11" ht="63.75" thickBot="1" x14ac:dyDescent="0.3">
      <c r="A47" s="26" t="s">
        <v>68</v>
      </c>
      <c r="B47" s="27" t="s">
        <v>23</v>
      </c>
      <c r="C47" s="27"/>
      <c r="D47" s="27">
        <v>1555</v>
      </c>
      <c r="E47" s="27">
        <v>1560</v>
      </c>
      <c r="F47" s="27">
        <v>1600</v>
      </c>
      <c r="G47" s="27">
        <v>1600</v>
      </c>
      <c r="H47" s="27">
        <v>1600</v>
      </c>
      <c r="I47" s="27">
        <v>1600</v>
      </c>
      <c r="J47" s="27">
        <f t="shared" si="3"/>
        <v>9515</v>
      </c>
      <c r="K47" s="27"/>
    </row>
    <row r="48" spans="1:11" ht="111" thickBot="1" x14ac:dyDescent="0.3">
      <c r="A48" s="26" t="s">
        <v>69</v>
      </c>
      <c r="B48" s="27" t="s">
        <v>23</v>
      </c>
      <c r="C48" s="27"/>
      <c r="D48" s="27">
        <v>25</v>
      </c>
      <c r="E48" s="27">
        <v>30</v>
      </c>
      <c r="F48" s="27">
        <v>30</v>
      </c>
      <c r="G48" s="27">
        <v>30</v>
      </c>
      <c r="H48" s="27">
        <v>30</v>
      </c>
      <c r="I48" s="27">
        <v>30</v>
      </c>
      <c r="J48" s="27">
        <f t="shared" si="3"/>
        <v>175</v>
      </c>
      <c r="K48" s="27"/>
    </row>
    <row r="49" spans="1:11" ht="48" thickBot="1" x14ac:dyDescent="0.3">
      <c r="A49" s="11" t="s">
        <v>29</v>
      </c>
      <c r="B49" s="12" t="s">
        <v>22</v>
      </c>
      <c r="C49" s="12"/>
      <c r="D49" s="23">
        <v>11112.2</v>
      </c>
      <c r="E49" s="23">
        <v>11112.2</v>
      </c>
      <c r="F49" s="23">
        <v>11112.2</v>
      </c>
      <c r="G49" s="23">
        <v>11112.2</v>
      </c>
      <c r="H49" s="23">
        <v>11112.2</v>
      </c>
      <c r="I49" s="23">
        <v>11112.2</v>
      </c>
      <c r="J49" s="23">
        <f t="shared" si="3"/>
        <v>66673.2</v>
      </c>
      <c r="K49" s="12"/>
    </row>
    <row r="50" spans="1:11" ht="63.75" thickBot="1" x14ac:dyDescent="0.3">
      <c r="A50" s="26" t="s">
        <v>70</v>
      </c>
      <c r="B50" s="27" t="s">
        <v>23</v>
      </c>
      <c r="C50" s="27"/>
      <c r="D50" s="27">
        <v>1555</v>
      </c>
      <c r="E50" s="27">
        <v>1560</v>
      </c>
      <c r="F50" s="27">
        <v>1600</v>
      </c>
      <c r="G50" s="27">
        <v>1600</v>
      </c>
      <c r="H50" s="27">
        <v>1600</v>
      </c>
      <c r="I50" s="27">
        <v>1600</v>
      </c>
      <c r="J50" s="27">
        <f t="shared" si="3"/>
        <v>9515</v>
      </c>
      <c r="K50" s="27"/>
    </row>
    <row r="51" spans="1:11" ht="63.75" thickBot="1" x14ac:dyDescent="0.3">
      <c r="A51" s="26" t="s">
        <v>76</v>
      </c>
      <c r="B51" s="27" t="s">
        <v>75</v>
      </c>
      <c r="C51" s="27"/>
      <c r="D51" s="27">
        <v>60</v>
      </c>
      <c r="E51" s="27">
        <v>60</v>
      </c>
      <c r="F51" s="27">
        <v>65</v>
      </c>
      <c r="G51" s="27">
        <v>65</v>
      </c>
      <c r="H51" s="27">
        <v>65</v>
      </c>
      <c r="I51" s="27">
        <v>65</v>
      </c>
      <c r="J51" s="51">
        <f>SUM(D51:I51)/6</f>
        <v>63.333333333333336</v>
      </c>
      <c r="K51" s="27"/>
    </row>
    <row r="52" spans="1:11" ht="96.75" customHeight="1" thickBot="1" x14ac:dyDescent="0.3">
      <c r="A52" s="11" t="s">
        <v>30</v>
      </c>
      <c r="B52" s="12" t="s">
        <v>22</v>
      </c>
      <c r="C52" s="12"/>
      <c r="D52" s="23">
        <v>35703.800000000003</v>
      </c>
      <c r="E52" s="23">
        <v>35703.800000000003</v>
      </c>
      <c r="F52" s="23">
        <v>35703.800000000003</v>
      </c>
      <c r="G52" s="23">
        <v>35703.800000000003</v>
      </c>
      <c r="H52" s="23">
        <v>35703.800000000003</v>
      </c>
      <c r="I52" s="23">
        <v>35703.800000000003</v>
      </c>
      <c r="J52" s="23">
        <f>SUM(D52:I52)</f>
        <v>214222.8</v>
      </c>
      <c r="K52" s="12"/>
    </row>
    <row r="53" spans="1:11" ht="111" thickBot="1" x14ac:dyDescent="0.3">
      <c r="A53" s="26" t="s">
        <v>71</v>
      </c>
      <c r="B53" s="27" t="s">
        <v>23</v>
      </c>
      <c r="C53" s="27"/>
      <c r="D53" s="27">
        <v>25</v>
      </c>
      <c r="E53" s="27">
        <v>30</v>
      </c>
      <c r="F53" s="27">
        <v>30</v>
      </c>
      <c r="G53" s="27">
        <v>30</v>
      </c>
      <c r="H53" s="27">
        <v>30</v>
      </c>
      <c r="I53" s="27">
        <v>30</v>
      </c>
      <c r="J53" s="27">
        <f>SUM(D53:I53)</f>
        <v>175</v>
      </c>
      <c r="K53" s="27"/>
    </row>
    <row r="54" spans="1:11" ht="63.75" thickBot="1" x14ac:dyDescent="0.3">
      <c r="A54" s="26" t="s">
        <v>72</v>
      </c>
      <c r="B54" s="27" t="s">
        <v>23</v>
      </c>
      <c r="C54" s="27"/>
      <c r="D54" s="27">
        <v>1555</v>
      </c>
      <c r="E54" s="27">
        <v>1560</v>
      </c>
      <c r="F54" s="27">
        <v>1600</v>
      </c>
      <c r="G54" s="27">
        <v>1600</v>
      </c>
      <c r="H54" s="27">
        <v>1600</v>
      </c>
      <c r="I54" s="27">
        <v>1600</v>
      </c>
      <c r="J54" s="27">
        <f>SUM(D54:I54)</f>
        <v>9515</v>
      </c>
      <c r="K54" s="27"/>
    </row>
    <row r="55" spans="1:11" ht="96.75" customHeight="1" thickBot="1" x14ac:dyDescent="0.3">
      <c r="A55" s="11" t="s">
        <v>31</v>
      </c>
      <c r="B55" s="12" t="s">
        <v>22</v>
      </c>
      <c r="C55" s="12"/>
      <c r="D55" s="23">
        <v>2570</v>
      </c>
      <c r="E55" s="23">
        <v>2570</v>
      </c>
      <c r="F55" s="23">
        <v>2570</v>
      </c>
      <c r="G55" s="23">
        <v>2570</v>
      </c>
      <c r="H55" s="23">
        <v>2570</v>
      </c>
      <c r="I55" s="23">
        <v>2570</v>
      </c>
      <c r="J55" s="23">
        <f>SUM(D55:I55)</f>
        <v>15420</v>
      </c>
      <c r="K55" s="12"/>
    </row>
    <row r="56" spans="1:11" ht="79.5" thickBot="1" x14ac:dyDescent="0.3">
      <c r="A56" s="26" t="s">
        <v>73</v>
      </c>
      <c r="B56" s="27" t="s">
        <v>23</v>
      </c>
      <c r="C56" s="27"/>
      <c r="D56" s="27">
        <v>7937</v>
      </c>
      <c r="E56" s="27">
        <v>7950</v>
      </c>
      <c r="F56" s="27">
        <v>7950</v>
      </c>
      <c r="G56" s="27">
        <v>7950</v>
      </c>
      <c r="H56" s="27">
        <v>7950</v>
      </c>
      <c r="I56" s="27">
        <v>7950</v>
      </c>
      <c r="J56" s="27">
        <f t="shared" ref="J56" si="4">SUM(D56:I56)</f>
        <v>47687</v>
      </c>
      <c r="K56" s="27"/>
    </row>
    <row r="57" spans="1:11" ht="63.75" thickBot="1" x14ac:dyDescent="0.3">
      <c r="A57" s="26" t="s">
        <v>74</v>
      </c>
      <c r="B57" s="27" t="s">
        <v>75</v>
      </c>
      <c r="C57" s="27"/>
      <c r="D57" s="27">
        <v>60</v>
      </c>
      <c r="E57" s="27">
        <v>60</v>
      </c>
      <c r="F57" s="27">
        <v>65</v>
      </c>
      <c r="G57" s="27">
        <v>65</v>
      </c>
      <c r="H57" s="27">
        <v>65</v>
      </c>
      <c r="I57" s="27">
        <v>65</v>
      </c>
      <c r="J57" s="51">
        <f>SUM(D57:I57)/6</f>
        <v>63.333333333333336</v>
      </c>
      <c r="K57" s="27"/>
    </row>
    <row r="58" spans="1:11" ht="16.5" thickBot="1" x14ac:dyDescent="0.3">
      <c r="A58" s="13" t="s">
        <v>19</v>
      </c>
      <c r="B58" s="14" t="s">
        <v>22</v>
      </c>
      <c r="C58" s="14">
        <v>1</v>
      </c>
      <c r="D58" s="22">
        <f>D64+D77+D86+D90</f>
        <v>285307.8</v>
      </c>
      <c r="E58" s="22">
        <f t="shared" ref="E58:I58" si="5">E64+E77+E86+E90</f>
        <v>261315.90000000002</v>
      </c>
      <c r="F58" s="22">
        <f t="shared" si="5"/>
        <v>261315.90000000002</v>
      </c>
      <c r="G58" s="22">
        <f t="shared" si="5"/>
        <v>261315.90000000002</v>
      </c>
      <c r="H58" s="22">
        <f t="shared" si="5"/>
        <v>261315.90000000002</v>
      </c>
      <c r="I58" s="22">
        <f t="shared" si="5"/>
        <v>261315.90000000002</v>
      </c>
      <c r="J58" s="22">
        <f>SUM(D58:I58)</f>
        <v>1591887.2999999998</v>
      </c>
      <c r="K58" s="14"/>
    </row>
    <row r="59" spans="1:11" x14ac:dyDescent="0.25">
      <c r="A59" s="6" t="s">
        <v>7</v>
      </c>
      <c r="B59" s="57"/>
      <c r="C59" s="57"/>
      <c r="D59" s="52">
        <f>D69+D72+D73+D91+D76</f>
        <v>83229.3</v>
      </c>
      <c r="E59" s="52">
        <f t="shared" ref="E59:I59" si="6">E69+E72+E73+E91+E76</f>
        <v>59237.400000000009</v>
      </c>
      <c r="F59" s="52">
        <f t="shared" si="6"/>
        <v>59237.400000000009</v>
      </c>
      <c r="G59" s="52">
        <f t="shared" si="6"/>
        <v>59237.400000000009</v>
      </c>
      <c r="H59" s="52">
        <f t="shared" si="6"/>
        <v>59237.400000000009</v>
      </c>
      <c r="I59" s="52">
        <f t="shared" si="6"/>
        <v>59237.400000000009</v>
      </c>
      <c r="J59" s="52">
        <f>SUM(D59:I60)</f>
        <v>379416.3000000001</v>
      </c>
      <c r="K59" s="57"/>
    </row>
    <row r="60" spans="1:11" ht="16.5" thickBot="1" x14ac:dyDescent="0.3">
      <c r="A60" s="4" t="s">
        <v>8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 ht="27.75" customHeight="1" thickBot="1" x14ac:dyDescent="0.3">
      <c r="A61" s="4" t="s">
        <v>9</v>
      </c>
      <c r="B61" s="5"/>
      <c r="C61" s="5"/>
      <c r="D61" s="20">
        <f>D65+D66+D70+D74+D75+D87+D89+D93+D92+D94</f>
        <v>195664.6</v>
      </c>
      <c r="E61" s="20">
        <f t="shared" ref="E61:I61" si="7">E65+E66+E70+E74+E75+E87+E89+E93+E92+E94</f>
        <v>195664.6</v>
      </c>
      <c r="F61" s="20">
        <f t="shared" si="7"/>
        <v>195664.6</v>
      </c>
      <c r="G61" s="20">
        <f t="shared" si="7"/>
        <v>195664.6</v>
      </c>
      <c r="H61" s="20">
        <f t="shared" si="7"/>
        <v>195664.6</v>
      </c>
      <c r="I61" s="20">
        <f t="shared" si="7"/>
        <v>195664.6</v>
      </c>
      <c r="J61" s="20">
        <f>SUM(D61:I61)</f>
        <v>1173987.6000000001</v>
      </c>
      <c r="K61" s="5"/>
    </row>
    <row r="62" spans="1:11" ht="16.5" thickBot="1" x14ac:dyDescent="0.3">
      <c r="A62" s="33" t="s">
        <v>25</v>
      </c>
      <c r="B62" s="5"/>
      <c r="C62" s="5"/>
      <c r="D62" s="20">
        <v>275</v>
      </c>
      <c r="E62" s="20">
        <v>275</v>
      </c>
      <c r="F62" s="20">
        <v>275</v>
      </c>
      <c r="G62" s="20">
        <v>275</v>
      </c>
      <c r="H62" s="20">
        <v>275</v>
      </c>
      <c r="I62" s="20">
        <v>275</v>
      </c>
      <c r="J62" s="20">
        <f>SUM(D62:I62)</f>
        <v>1650</v>
      </c>
      <c r="K62" s="5"/>
    </row>
    <row r="63" spans="1:11" ht="27.75" customHeight="1" thickBot="1" x14ac:dyDescent="0.3">
      <c r="A63" s="4" t="s">
        <v>10</v>
      </c>
      <c r="B63" s="28"/>
      <c r="C63" s="5"/>
      <c r="D63" s="21">
        <f>D67+D68+D71+D78+D79+D88</f>
        <v>6138.9</v>
      </c>
      <c r="E63" s="21">
        <f t="shared" ref="E63:I63" si="8">E67+E68+E71+E78+E79+E88</f>
        <v>6138.9</v>
      </c>
      <c r="F63" s="21">
        <f t="shared" si="8"/>
        <v>6138.9</v>
      </c>
      <c r="G63" s="21">
        <f t="shared" si="8"/>
        <v>6138.9</v>
      </c>
      <c r="H63" s="21">
        <f t="shared" si="8"/>
        <v>6138.9</v>
      </c>
      <c r="I63" s="21">
        <f t="shared" si="8"/>
        <v>6138.9</v>
      </c>
      <c r="J63" s="21">
        <f>SUM(D63:I63)</f>
        <v>36833.4</v>
      </c>
      <c r="K63" s="5"/>
    </row>
    <row r="64" spans="1:11" ht="69.75" customHeight="1" thickBot="1" x14ac:dyDescent="0.3">
      <c r="A64" s="24" t="s">
        <v>33</v>
      </c>
      <c r="B64" s="25" t="s">
        <v>22</v>
      </c>
      <c r="C64" s="10">
        <v>1</v>
      </c>
      <c r="D64" s="19">
        <f>D65+D66+D67+D68+D69+D70+D71+D72+D73+D74+D75+D76</f>
        <v>170237.59999999998</v>
      </c>
      <c r="E64" s="19">
        <f t="shared" ref="E64:I64" si="9">E65+E66+E67+E68+E69+E70+E71+E72+E73+E74+E75+E76</f>
        <v>170202.2</v>
      </c>
      <c r="F64" s="19">
        <f t="shared" si="9"/>
        <v>170202.2</v>
      </c>
      <c r="G64" s="19">
        <f t="shared" si="9"/>
        <v>170202.2</v>
      </c>
      <c r="H64" s="19">
        <f t="shared" si="9"/>
        <v>170202.2</v>
      </c>
      <c r="I64" s="19">
        <f t="shared" si="9"/>
        <v>170202.2</v>
      </c>
      <c r="J64" s="19">
        <f>D64+E64+F64+G64+H64+I64</f>
        <v>1021248.5999999999</v>
      </c>
      <c r="K64" s="10"/>
    </row>
    <row r="65" spans="1:11" ht="69.75" customHeight="1" thickBot="1" x14ac:dyDescent="0.3">
      <c r="A65" s="28" t="s">
        <v>34</v>
      </c>
      <c r="B65" s="28" t="s">
        <v>22</v>
      </c>
      <c r="C65" s="29"/>
      <c r="D65" s="30">
        <v>90536.4</v>
      </c>
      <c r="E65" s="30">
        <v>90536.4</v>
      </c>
      <c r="F65" s="30">
        <v>90536.4</v>
      </c>
      <c r="G65" s="30">
        <v>90536.4</v>
      </c>
      <c r="H65" s="30">
        <v>90536.4</v>
      </c>
      <c r="I65" s="30">
        <v>90536.4</v>
      </c>
      <c r="J65" s="30">
        <f>D65+E65+F65+G65+H65+I65</f>
        <v>543218.4</v>
      </c>
      <c r="K65" s="31"/>
    </row>
    <row r="66" spans="1:11" ht="48" thickBot="1" x14ac:dyDescent="0.3">
      <c r="A66" s="28" t="s">
        <v>35</v>
      </c>
      <c r="B66" s="34" t="s">
        <v>22</v>
      </c>
      <c r="C66" s="35"/>
      <c r="D66" s="36">
        <v>15928.7</v>
      </c>
      <c r="E66" s="36">
        <v>15928.7</v>
      </c>
      <c r="F66" s="36">
        <v>15928.7</v>
      </c>
      <c r="G66" s="36">
        <v>15928.7</v>
      </c>
      <c r="H66" s="36">
        <v>15928.7</v>
      </c>
      <c r="I66" s="36">
        <v>15928.7</v>
      </c>
      <c r="J66" s="36">
        <f>D66+E66+F66+G66+H66+I66</f>
        <v>95572.2</v>
      </c>
      <c r="K66" s="37"/>
    </row>
    <row r="67" spans="1:11" ht="48" thickBot="1" x14ac:dyDescent="0.3">
      <c r="A67" s="28" t="s">
        <v>36</v>
      </c>
      <c r="B67" s="34" t="s">
        <v>22</v>
      </c>
      <c r="C67" s="35"/>
      <c r="D67" s="36">
        <v>2472</v>
      </c>
      <c r="E67" s="36">
        <v>2472</v>
      </c>
      <c r="F67" s="36">
        <v>2472</v>
      </c>
      <c r="G67" s="36">
        <v>2472</v>
      </c>
      <c r="H67" s="36">
        <v>2472</v>
      </c>
      <c r="I67" s="36">
        <v>2472</v>
      </c>
      <c r="J67" s="36">
        <f t="shared" ref="J67:J83" si="10">D67+E67+F67+G67+H67+I67</f>
        <v>14832</v>
      </c>
      <c r="K67" s="37"/>
    </row>
    <row r="68" spans="1:11" ht="32.25" thickBot="1" x14ac:dyDescent="0.3">
      <c r="A68" s="28" t="s">
        <v>37</v>
      </c>
      <c r="B68" s="34" t="s">
        <v>22</v>
      </c>
      <c r="C68" s="35"/>
      <c r="D68" s="36">
        <v>203.9</v>
      </c>
      <c r="E68" s="36">
        <v>203.9</v>
      </c>
      <c r="F68" s="36">
        <v>203.9</v>
      </c>
      <c r="G68" s="36">
        <v>203.9</v>
      </c>
      <c r="H68" s="36">
        <v>203.9</v>
      </c>
      <c r="I68" s="36">
        <v>203.9</v>
      </c>
      <c r="J68" s="36">
        <f t="shared" si="10"/>
        <v>1223.4000000000001</v>
      </c>
      <c r="K68" s="37"/>
    </row>
    <row r="69" spans="1:11" ht="48" thickBot="1" x14ac:dyDescent="0.3">
      <c r="A69" s="28" t="s">
        <v>38</v>
      </c>
      <c r="B69" s="34" t="s">
        <v>22</v>
      </c>
      <c r="C69" s="35"/>
      <c r="D69" s="36">
        <v>23416.1</v>
      </c>
      <c r="E69" s="36">
        <v>22846</v>
      </c>
      <c r="F69" s="36">
        <v>22846</v>
      </c>
      <c r="G69" s="36">
        <v>22846</v>
      </c>
      <c r="H69" s="36">
        <v>22846</v>
      </c>
      <c r="I69" s="36">
        <v>22846</v>
      </c>
      <c r="J69" s="36">
        <f t="shared" si="10"/>
        <v>137646.1</v>
      </c>
      <c r="K69" s="37"/>
    </row>
    <row r="70" spans="1:11" ht="51" customHeight="1" thickBot="1" x14ac:dyDescent="0.3">
      <c r="A70" s="28" t="s">
        <v>39</v>
      </c>
      <c r="B70" s="34" t="s">
        <v>22</v>
      </c>
      <c r="C70" s="35"/>
      <c r="D70" s="36">
        <v>189.7</v>
      </c>
      <c r="E70" s="36">
        <v>189.7</v>
      </c>
      <c r="F70" s="36">
        <v>189.7</v>
      </c>
      <c r="G70" s="36">
        <v>189.7</v>
      </c>
      <c r="H70" s="36">
        <v>189.7</v>
      </c>
      <c r="I70" s="36">
        <v>189.7</v>
      </c>
      <c r="J70" s="36">
        <f t="shared" si="10"/>
        <v>1138.2</v>
      </c>
      <c r="K70" s="37"/>
    </row>
    <row r="71" spans="1:11" ht="48" thickBot="1" x14ac:dyDescent="0.3">
      <c r="A71" s="28" t="s">
        <v>40</v>
      </c>
      <c r="B71" s="34" t="s">
        <v>22</v>
      </c>
      <c r="C71" s="35"/>
      <c r="D71" s="36">
        <v>630</v>
      </c>
      <c r="E71" s="36">
        <v>630</v>
      </c>
      <c r="F71" s="36">
        <v>630</v>
      </c>
      <c r="G71" s="36">
        <v>630</v>
      </c>
      <c r="H71" s="36">
        <v>630</v>
      </c>
      <c r="I71" s="36">
        <v>630</v>
      </c>
      <c r="J71" s="36">
        <f t="shared" si="10"/>
        <v>3780</v>
      </c>
      <c r="K71" s="37"/>
    </row>
    <row r="72" spans="1:11" ht="79.5" thickBot="1" x14ac:dyDescent="0.3">
      <c r="A72" s="28" t="s">
        <v>41</v>
      </c>
      <c r="B72" s="34" t="s">
        <v>22</v>
      </c>
      <c r="C72" s="35"/>
      <c r="D72" s="36">
        <v>2912.4</v>
      </c>
      <c r="E72" s="36">
        <v>3028.9</v>
      </c>
      <c r="F72" s="36">
        <v>3028.9</v>
      </c>
      <c r="G72" s="36">
        <v>3028.9</v>
      </c>
      <c r="H72" s="36">
        <v>3028.9</v>
      </c>
      <c r="I72" s="36">
        <v>3028.9</v>
      </c>
      <c r="J72" s="36">
        <f t="shared" si="10"/>
        <v>18056.900000000001</v>
      </c>
      <c r="K72" s="37"/>
    </row>
    <row r="73" spans="1:11" ht="33" customHeight="1" thickBot="1" x14ac:dyDescent="0.3">
      <c r="A73" s="28" t="s">
        <v>42</v>
      </c>
      <c r="B73" s="34" t="s">
        <v>22</v>
      </c>
      <c r="C73" s="35"/>
      <c r="D73" s="36">
        <v>32257.5</v>
      </c>
      <c r="E73" s="36">
        <v>32523.200000000001</v>
      </c>
      <c r="F73" s="36">
        <v>32523.200000000001</v>
      </c>
      <c r="G73" s="36">
        <v>32523.200000000001</v>
      </c>
      <c r="H73" s="36">
        <v>32523.200000000001</v>
      </c>
      <c r="I73" s="36">
        <v>32523.200000000001</v>
      </c>
      <c r="J73" s="36">
        <f t="shared" si="10"/>
        <v>194873.5</v>
      </c>
      <c r="K73" s="37"/>
    </row>
    <row r="74" spans="1:11" ht="48" thickBot="1" x14ac:dyDescent="0.3">
      <c r="A74" s="28" t="s">
        <v>43</v>
      </c>
      <c r="B74" s="34" t="s">
        <v>22</v>
      </c>
      <c r="C74" s="35"/>
      <c r="D74" s="36">
        <v>54.1</v>
      </c>
      <c r="E74" s="36">
        <v>54.1</v>
      </c>
      <c r="F74" s="36">
        <v>54.1</v>
      </c>
      <c r="G74" s="36">
        <v>54.1</v>
      </c>
      <c r="H74" s="36">
        <v>54.1</v>
      </c>
      <c r="I74" s="36">
        <v>54.1</v>
      </c>
      <c r="J74" s="36">
        <f t="shared" si="10"/>
        <v>324.60000000000002</v>
      </c>
      <c r="K74" s="37"/>
    </row>
    <row r="75" spans="1:11" ht="63.75" thickBot="1" x14ac:dyDescent="0.3">
      <c r="A75" s="28" t="s">
        <v>44</v>
      </c>
      <c r="B75" s="34" t="s">
        <v>22</v>
      </c>
      <c r="C75" s="35"/>
      <c r="D75" s="36">
        <v>950</v>
      </c>
      <c r="E75" s="36">
        <v>950</v>
      </c>
      <c r="F75" s="36">
        <v>950</v>
      </c>
      <c r="G75" s="36">
        <v>950</v>
      </c>
      <c r="H75" s="36">
        <v>950</v>
      </c>
      <c r="I75" s="36">
        <v>950</v>
      </c>
      <c r="J75" s="36">
        <f t="shared" si="10"/>
        <v>5700</v>
      </c>
      <c r="K75" s="37"/>
    </row>
    <row r="76" spans="1:11" ht="63.75" thickBot="1" x14ac:dyDescent="0.3">
      <c r="A76" s="28" t="s">
        <v>45</v>
      </c>
      <c r="B76" s="34" t="s">
        <v>22</v>
      </c>
      <c r="C76" s="35"/>
      <c r="D76" s="36">
        <v>686.8</v>
      </c>
      <c r="E76" s="36">
        <v>839.3</v>
      </c>
      <c r="F76" s="36">
        <v>839.3</v>
      </c>
      <c r="G76" s="36">
        <v>839.3</v>
      </c>
      <c r="H76" s="36">
        <v>839.3</v>
      </c>
      <c r="I76" s="36">
        <v>839.3</v>
      </c>
      <c r="J76" s="36">
        <f t="shared" si="10"/>
        <v>4883.3</v>
      </c>
      <c r="K76" s="37"/>
    </row>
    <row r="77" spans="1:11" ht="63.75" thickBot="1" x14ac:dyDescent="0.3">
      <c r="A77" s="38" t="s">
        <v>46</v>
      </c>
      <c r="B77" s="39" t="s">
        <v>22</v>
      </c>
      <c r="C77" s="40"/>
      <c r="D77" s="41">
        <f>D78+D79+D80+D81+D82+D83+D84+D85</f>
        <v>538</v>
      </c>
      <c r="E77" s="41">
        <f t="shared" ref="E77:I77" si="11">E78+E79+E80+E81+E82+E83+E84+E85</f>
        <v>538</v>
      </c>
      <c r="F77" s="41">
        <f t="shared" si="11"/>
        <v>538</v>
      </c>
      <c r="G77" s="41">
        <f t="shared" si="11"/>
        <v>538</v>
      </c>
      <c r="H77" s="41">
        <f t="shared" si="11"/>
        <v>538</v>
      </c>
      <c r="I77" s="41">
        <f t="shared" si="11"/>
        <v>538</v>
      </c>
      <c r="J77" s="41">
        <f t="shared" si="10"/>
        <v>3228</v>
      </c>
      <c r="K77" s="42"/>
    </row>
    <row r="78" spans="1:11" ht="32.25" thickBot="1" x14ac:dyDescent="0.3">
      <c r="A78" s="28" t="s">
        <v>47</v>
      </c>
      <c r="B78" s="34" t="s">
        <v>22</v>
      </c>
      <c r="C78" s="35"/>
      <c r="D78" s="36">
        <v>138</v>
      </c>
      <c r="E78" s="36">
        <v>138</v>
      </c>
      <c r="F78" s="36">
        <v>138</v>
      </c>
      <c r="G78" s="36">
        <v>138</v>
      </c>
      <c r="H78" s="36">
        <v>138</v>
      </c>
      <c r="I78" s="36">
        <v>138</v>
      </c>
      <c r="J78" s="36">
        <f t="shared" si="10"/>
        <v>828</v>
      </c>
      <c r="K78" s="37"/>
    </row>
    <row r="79" spans="1:11" ht="174" thickBot="1" x14ac:dyDescent="0.3">
      <c r="A79" s="28" t="s">
        <v>48</v>
      </c>
      <c r="B79" s="34" t="s">
        <v>22</v>
      </c>
      <c r="C79" s="35"/>
      <c r="D79" s="36">
        <v>125</v>
      </c>
      <c r="E79" s="36">
        <v>125</v>
      </c>
      <c r="F79" s="36">
        <v>125</v>
      </c>
      <c r="G79" s="36">
        <v>125</v>
      </c>
      <c r="H79" s="36">
        <v>125</v>
      </c>
      <c r="I79" s="36">
        <v>125</v>
      </c>
      <c r="J79" s="36">
        <f t="shared" si="10"/>
        <v>750</v>
      </c>
      <c r="K79" s="37"/>
    </row>
    <row r="80" spans="1:11" ht="174" thickBot="1" x14ac:dyDescent="0.3">
      <c r="A80" s="28" t="s">
        <v>49</v>
      </c>
      <c r="B80" s="34" t="s">
        <v>22</v>
      </c>
      <c r="C80" s="35"/>
      <c r="D80" s="36">
        <v>115</v>
      </c>
      <c r="E80" s="36">
        <v>115</v>
      </c>
      <c r="F80" s="36">
        <v>115</v>
      </c>
      <c r="G80" s="36">
        <v>115</v>
      </c>
      <c r="H80" s="36">
        <v>115</v>
      </c>
      <c r="I80" s="36">
        <v>115</v>
      </c>
      <c r="J80" s="36">
        <f t="shared" si="10"/>
        <v>690</v>
      </c>
      <c r="K80" s="37"/>
    </row>
    <row r="81" spans="1:11" ht="174" thickBot="1" x14ac:dyDescent="0.3">
      <c r="A81" s="28" t="s">
        <v>50</v>
      </c>
      <c r="B81" s="34" t="s">
        <v>22</v>
      </c>
      <c r="C81" s="35"/>
      <c r="D81" s="36">
        <v>15</v>
      </c>
      <c r="E81" s="36">
        <v>15</v>
      </c>
      <c r="F81" s="36">
        <v>15</v>
      </c>
      <c r="G81" s="36">
        <v>15</v>
      </c>
      <c r="H81" s="36">
        <v>15</v>
      </c>
      <c r="I81" s="36">
        <v>15</v>
      </c>
      <c r="J81" s="36">
        <f t="shared" si="10"/>
        <v>90</v>
      </c>
      <c r="K81" s="37"/>
    </row>
    <row r="82" spans="1:11" ht="174" thickBot="1" x14ac:dyDescent="0.3">
      <c r="A82" s="28" t="s">
        <v>51</v>
      </c>
      <c r="B82" s="34" t="s">
        <v>22</v>
      </c>
      <c r="C82" s="35"/>
      <c r="D82" s="36">
        <v>55</v>
      </c>
      <c r="E82" s="36">
        <v>55</v>
      </c>
      <c r="F82" s="36">
        <v>55</v>
      </c>
      <c r="G82" s="36">
        <v>55</v>
      </c>
      <c r="H82" s="36">
        <v>55</v>
      </c>
      <c r="I82" s="36">
        <v>55</v>
      </c>
      <c r="J82" s="36">
        <f t="shared" si="10"/>
        <v>330</v>
      </c>
      <c r="K82" s="37"/>
    </row>
    <row r="83" spans="1:11" ht="174" thickBot="1" x14ac:dyDescent="0.3">
      <c r="A83" s="28" t="s">
        <v>52</v>
      </c>
      <c r="B83" s="34" t="s">
        <v>22</v>
      </c>
      <c r="C83" s="35"/>
      <c r="D83" s="36">
        <v>30</v>
      </c>
      <c r="E83" s="36">
        <v>30</v>
      </c>
      <c r="F83" s="36">
        <v>30</v>
      </c>
      <c r="G83" s="36">
        <v>30</v>
      </c>
      <c r="H83" s="36">
        <v>30</v>
      </c>
      <c r="I83" s="36">
        <v>30</v>
      </c>
      <c r="J83" s="36">
        <f t="shared" si="10"/>
        <v>180</v>
      </c>
      <c r="K83" s="37"/>
    </row>
    <row r="84" spans="1:11" ht="158.25" thickBot="1" x14ac:dyDescent="0.3">
      <c r="A84" s="28" t="s">
        <v>53</v>
      </c>
      <c r="B84" s="34" t="s">
        <v>22</v>
      </c>
      <c r="C84" s="35"/>
      <c r="D84" s="36">
        <v>15</v>
      </c>
      <c r="E84" s="36">
        <v>15</v>
      </c>
      <c r="F84" s="36">
        <v>15</v>
      </c>
      <c r="G84" s="36">
        <v>15</v>
      </c>
      <c r="H84" s="36">
        <v>15</v>
      </c>
      <c r="I84" s="36">
        <v>15</v>
      </c>
      <c r="J84" s="36">
        <f t="shared" ref="J84" si="12">D84+E84+F84+G84+H84+I84</f>
        <v>90</v>
      </c>
      <c r="K84" s="37"/>
    </row>
    <row r="85" spans="1:11" ht="174" thickBot="1" x14ac:dyDescent="0.3">
      <c r="A85" s="28" t="s">
        <v>54</v>
      </c>
      <c r="B85" s="34" t="s">
        <v>22</v>
      </c>
      <c r="C85" s="35"/>
      <c r="D85" s="36">
        <v>45</v>
      </c>
      <c r="E85" s="36">
        <v>45</v>
      </c>
      <c r="F85" s="36">
        <v>45</v>
      </c>
      <c r="G85" s="36">
        <v>45</v>
      </c>
      <c r="H85" s="36">
        <v>45</v>
      </c>
      <c r="I85" s="36">
        <v>45</v>
      </c>
      <c r="J85" s="36">
        <f t="shared" ref="J85:J89" si="13">D85+E85+F85+G85+H85+I85</f>
        <v>270</v>
      </c>
      <c r="K85" s="37"/>
    </row>
    <row r="86" spans="1:11" ht="32.25" thickBot="1" x14ac:dyDescent="0.3">
      <c r="A86" s="38" t="s">
        <v>55</v>
      </c>
      <c r="B86" s="39"/>
      <c r="C86" s="40"/>
      <c r="D86" s="41">
        <f>D87+D88+D89</f>
        <v>49386</v>
      </c>
      <c r="E86" s="41">
        <f t="shared" ref="E86:I86" si="14">E87+E88+E89</f>
        <v>49386</v>
      </c>
      <c r="F86" s="41">
        <f t="shared" si="14"/>
        <v>49386</v>
      </c>
      <c r="G86" s="41">
        <f t="shared" si="14"/>
        <v>49386</v>
      </c>
      <c r="H86" s="41">
        <f t="shared" si="14"/>
        <v>49386</v>
      </c>
      <c r="I86" s="41">
        <f t="shared" si="14"/>
        <v>49386</v>
      </c>
      <c r="J86" s="41">
        <f>SUM(D86:I86)</f>
        <v>296316</v>
      </c>
      <c r="K86" s="42"/>
    </row>
    <row r="87" spans="1:11" ht="48" thickBot="1" x14ac:dyDescent="0.3">
      <c r="A87" s="28" t="s">
        <v>57</v>
      </c>
      <c r="B87" s="34" t="s">
        <v>22</v>
      </c>
      <c r="C87" s="35"/>
      <c r="D87" s="36">
        <v>11112.2</v>
      </c>
      <c r="E87" s="36">
        <v>11112.2</v>
      </c>
      <c r="F87" s="36">
        <v>11112.2</v>
      </c>
      <c r="G87" s="36">
        <v>11112.2</v>
      </c>
      <c r="H87" s="36">
        <v>11112.2</v>
      </c>
      <c r="I87" s="36">
        <v>11112.2</v>
      </c>
      <c r="J87" s="36">
        <f t="shared" si="13"/>
        <v>66673.2</v>
      </c>
      <c r="K87" s="37"/>
    </row>
    <row r="88" spans="1:11" ht="35.25" customHeight="1" thickBot="1" x14ac:dyDescent="0.3">
      <c r="A88" s="28" t="s">
        <v>56</v>
      </c>
      <c r="B88" s="34" t="s">
        <v>22</v>
      </c>
      <c r="C88" s="35"/>
      <c r="D88" s="36">
        <v>2570</v>
      </c>
      <c r="E88" s="36">
        <v>2570</v>
      </c>
      <c r="F88" s="36">
        <v>2570</v>
      </c>
      <c r="G88" s="36">
        <v>2570</v>
      </c>
      <c r="H88" s="36">
        <v>2570</v>
      </c>
      <c r="I88" s="36">
        <v>2570</v>
      </c>
      <c r="J88" s="36">
        <f t="shared" si="13"/>
        <v>15420</v>
      </c>
      <c r="K88" s="37"/>
    </row>
    <row r="89" spans="1:11" ht="409.5" customHeight="1" thickBot="1" x14ac:dyDescent="0.3">
      <c r="A89" s="28" t="s">
        <v>58</v>
      </c>
      <c r="B89" s="34" t="s">
        <v>22</v>
      </c>
      <c r="C89" s="35"/>
      <c r="D89" s="36">
        <v>35703.800000000003</v>
      </c>
      <c r="E89" s="36">
        <v>35703.800000000003</v>
      </c>
      <c r="F89" s="36">
        <v>35703.800000000003</v>
      </c>
      <c r="G89" s="36">
        <v>35703.800000000003</v>
      </c>
      <c r="H89" s="36">
        <v>35703.800000000003</v>
      </c>
      <c r="I89" s="36">
        <v>35703.800000000003</v>
      </c>
      <c r="J89" s="36">
        <f t="shared" si="13"/>
        <v>214222.8</v>
      </c>
      <c r="K89" s="37"/>
    </row>
    <row r="90" spans="1:11" ht="29.25" customHeight="1" thickBot="1" x14ac:dyDescent="0.3">
      <c r="A90" s="38" t="s">
        <v>59</v>
      </c>
      <c r="B90" s="39" t="s">
        <v>22</v>
      </c>
      <c r="C90" s="40"/>
      <c r="D90" s="41">
        <f>D91+D92+D93+D94</f>
        <v>65146.2</v>
      </c>
      <c r="E90" s="41">
        <f t="shared" ref="E90:I90" si="15">E91+E92+E93+E94</f>
        <v>41189.700000000004</v>
      </c>
      <c r="F90" s="41">
        <f t="shared" si="15"/>
        <v>41189.700000000004</v>
      </c>
      <c r="G90" s="41">
        <f t="shared" si="15"/>
        <v>41189.700000000004</v>
      </c>
      <c r="H90" s="41">
        <f t="shared" si="15"/>
        <v>41189.700000000004</v>
      </c>
      <c r="I90" s="41">
        <f t="shared" si="15"/>
        <v>41189.700000000004</v>
      </c>
      <c r="J90" s="41">
        <f t="shared" ref="J90" si="16">D90+E90+F90+G90+H90+I90</f>
        <v>271094.7</v>
      </c>
      <c r="K90" s="42"/>
    </row>
    <row r="91" spans="1:11" ht="63.75" thickBot="1" x14ac:dyDescent="0.3">
      <c r="A91" s="28" t="s">
        <v>60</v>
      </c>
      <c r="B91" s="34" t="s">
        <v>22</v>
      </c>
      <c r="C91" s="35"/>
      <c r="D91" s="36">
        <v>23956.5</v>
      </c>
      <c r="E91" s="36"/>
      <c r="F91" s="36"/>
      <c r="G91" s="36"/>
      <c r="H91" s="36"/>
      <c r="I91" s="36"/>
      <c r="J91" s="36">
        <f t="shared" ref="J91:J94" si="17">D91+E91+F91+G91+H91+I91</f>
        <v>23956.5</v>
      </c>
      <c r="K91" s="37"/>
    </row>
    <row r="92" spans="1:11" ht="48" thickBot="1" x14ac:dyDescent="0.3">
      <c r="A92" s="28" t="s">
        <v>57</v>
      </c>
      <c r="B92" s="34" t="s">
        <v>22</v>
      </c>
      <c r="C92" s="35"/>
      <c r="D92" s="36">
        <v>32158.2</v>
      </c>
      <c r="E92" s="36">
        <v>32158.2</v>
      </c>
      <c r="F92" s="36">
        <v>32158.2</v>
      </c>
      <c r="G92" s="36">
        <v>32158.2</v>
      </c>
      <c r="H92" s="36">
        <v>32158.2</v>
      </c>
      <c r="I92" s="36">
        <v>32158.2</v>
      </c>
      <c r="J92" s="36">
        <f t="shared" si="17"/>
        <v>192949.2</v>
      </c>
      <c r="K92" s="37"/>
    </row>
    <row r="93" spans="1:11" ht="110.25" x14ac:dyDescent="0.25">
      <c r="A93" s="43" t="s">
        <v>61</v>
      </c>
      <c r="B93" s="44" t="s">
        <v>22</v>
      </c>
      <c r="C93" s="45"/>
      <c r="D93" s="46">
        <v>7047.6</v>
      </c>
      <c r="E93" s="46">
        <v>7047.6</v>
      </c>
      <c r="F93" s="46">
        <v>7047.6</v>
      </c>
      <c r="G93" s="46">
        <v>7047.6</v>
      </c>
      <c r="H93" s="46">
        <v>7047.6</v>
      </c>
      <c r="I93" s="46">
        <v>7047.6</v>
      </c>
      <c r="J93" s="46">
        <f t="shared" si="17"/>
        <v>42285.599999999999</v>
      </c>
      <c r="K93" s="47"/>
    </row>
    <row r="94" spans="1:11" ht="78.75" x14ac:dyDescent="0.25">
      <c r="A94" s="49" t="s">
        <v>62</v>
      </c>
      <c r="B94" s="37" t="s">
        <v>22</v>
      </c>
      <c r="C94" s="48"/>
      <c r="D94" s="48">
        <v>1983.9</v>
      </c>
      <c r="E94" s="48">
        <v>1983.9</v>
      </c>
      <c r="F94" s="48">
        <v>1983.9</v>
      </c>
      <c r="G94" s="48">
        <v>1983.9</v>
      </c>
      <c r="H94" s="48">
        <v>1983.9</v>
      </c>
      <c r="I94" s="48">
        <v>1983.9</v>
      </c>
      <c r="J94" s="50">
        <f t="shared" si="17"/>
        <v>11903.4</v>
      </c>
      <c r="K94" s="48"/>
    </row>
  </sheetData>
  <mergeCells count="70">
    <mergeCell ref="J1:K1"/>
    <mergeCell ref="A2:J2"/>
    <mergeCell ref="J41:J42"/>
    <mergeCell ref="K41:K42"/>
    <mergeCell ref="B59:B60"/>
    <mergeCell ref="C59:C60"/>
    <mergeCell ref="D59:D60"/>
    <mergeCell ref="E59:E60"/>
    <mergeCell ref="F59:F60"/>
    <mergeCell ref="I59:I60"/>
    <mergeCell ref="J59:J60"/>
    <mergeCell ref="K59:K60"/>
    <mergeCell ref="B41:B42"/>
    <mergeCell ref="C41:C42"/>
    <mergeCell ref="D41:D42"/>
    <mergeCell ref="E41:E42"/>
    <mergeCell ref="F41:F42"/>
    <mergeCell ref="J34:J35"/>
    <mergeCell ref="K34:K35"/>
    <mergeCell ref="B38:B39"/>
    <mergeCell ref="C38:C39"/>
    <mergeCell ref="D38:D39"/>
    <mergeCell ref="E38:E39"/>
    <mergeCell ref="F38:F39"/>
    <mergeCell ref="I38:I39"/>
    <mergeCell ref="J38:J39"/>
    <mergeCell ref="K38:K39"/>
    <mergeCell ref="B34:B35"/>
    <mergeCell ref="C34:C35"/>
    <mergeCell ref="D34:D35"/>
    <mergeCell ref="E34:E35"/>
    <mergeCell ref="F34:F35"/>
    <mergeCell ref="K15:K16"/>
    <mergeCell ref="B26:B27"/>
    <mergeCell ref="C26:C27"/>
    <mergeCell ref="D26:D27"/>
    <mergeCell ref="E26:E27"/>
    <mergeCell ref="F26:F27"/>
    <mergeCell ref="I26:I27"/>
    <mergeCell ref="J26:J27"/>
    <mergeCell ref="K26:K27"/>
    <mergeCell ref="G15:G16"/>
    <mergeCell ref="H15:H16"/>
    <mergeCell ref="J5:K5"/>
    <mergeCell ref="I9:I10"/>
    <mergeCell ref="J9:J10"/>
    <mergeCell ref="K9:K10"/>
    <mergeCell ref="B15:B16"/>
    <mergeCell ref="C15:C16"/>
    <mergeCell ref="D15:D16"/>
    <mergeCell ref="E15:E16"/>
    <mergeCell ref="F15:F16"/>
    <mergeCell ref="I15:I16"/>
    <mergeCell ref="J15:J16"/>
    <mergeCell ref="B9:B10"/>
    <mergeCell ref="C9:C10"/>
    <mergeCell ref="D9:D10"/>
    <mergeCell ref="E9:E10"/>
    <mergeCell ref="F9:F10"/>
    <mergeCell ref="G59:G60"/>
    <mergeCell ref="H59:H60"/>
    <mergeCell ref="G9:G10"/>
    <mergeCell ref="H9:H10"/>
    <mergeCell ref="A3:I3"/>
    <mergeCell ref="A5:A6"/>
    <mergeCell ref="B5:B6"/>
    <mergeCell ref="C5:C6"/>
    <mergeCell ref="D5:I5"/>
    <mergeCell ref="I34:I35"/>
    <mergeCell ref="I41:I42"/>
  </mergeCells>
  <pageMargins left="0.31496062992125984" right="0" top="0" bottom="0" header="0" footer="0"/>
  <pageSetup paperSize="9" scale="7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2024-10-11T11:15:38Z</dcterms:modified>
</cp:coreProperties>
</file>